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PR14235\Desktop\temporary\web updates\"/>
    </mc:Choice>
  </mc:AlternateContent>
  <xr:revisionPtr revIDLastSave="0" documentId="8_{EB19D016-07CE-4C73-A516-ECE80FFCFC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7-4 year histor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" l="1"/>
  <c r="G17" i="4"/>
  <c r="C5" i="4"/>
  <c r="C6" i="4"/>
  <c r="C7" i="4"/>
  <c r="C8" i="4"/>
  <c r="C9" i="4"/>
  <c r="C10" i="4"/>
  <c r="C11" i="4"/>
  <c r="C12" i="4"/>
  <c r="C13" i="4"/>
  <c r="C14" i="4"/>
  <c r="C15" i="4"/>
  <c r="C4" i="4"/>
  <c r="D17" i="4"/>
  <c r="D5" i="4"/>
  <c r="D6" i="4"/>
  <c r="D7" i="4"/>
  <c r="D8" i="4"/>
  <c r="D9" i="4"/>
  <c r="D10" i="4"/>
  <c r="D11" i="4"/>
  <c r="D12" i="4"/>
  <c r="D13" i="4"/>
  <c r="D14" i="4"/>
  <c r="D15" i="4"/>
  <c r="D4" i="4"/>
  <c r="G4" i="4"/>
  <c r="B17" i="4"/>
  <c r="I17" i="4" l="1"/>
  <c r="H5" i="4"/>
  <c r="G5" i="4" s="1"/>
  <c r="H6" i="4"/>
  <c r="G6" i="4" s="1"/>
  <c r="H7" i="4"/>
  <c r="G7" i="4" s="1"/>
  <c r="H8" i="4"/>
  <c r="G8" i="4" s="1"/>
  <c r="H9" i="4"/>
  <c r="G9" i="4" s="1"/>
  <c r="H10" i="4"/>
  <c r="H11" i="4"/>
  <c r="G11" i="4" s="1"/>
  <c r="H12" i="4"/>
  <c r="G12" i="4" s="1"/>
  <c r="H13" i="4"/>
  <c r="G13" i="4" s="1"/>
  <c r="H14" i="4"/>
  <c r="G14" i="4" s="1"/>
  <c r="H15" i="4"/>
  <c r="G15" i="4" s="1"/>
  <c r="H4" i="4"/>
  <c r="F17" i="4"/>
  <c r="H17" i="4" l="1"/>
  <c r="K17" i="4"/>
  <c r="O17" i="4" l="1"/>
  <c r="Q17" i="4"/>
  <c r="S17" i="4"/>
  <c r="U17" i="4" l="1"/>
  <c r="E17" i="4"/>
</calcChain>
</file>

<file path=xl/sharedStrings.xml><?xml version="1.0" encoding="utf-8"?>
<sst xmlns="http://schemas.openxmlformats.org/spreadsheetml/2006/main" count="48" uniqueCount="46">
  <si>
    <t>CLASS</t>
  </si>
  <si>
    <t>2015 Average</t>
  </si>
  <si>
    <t>2015 Total $ Actual</t>
  </si>
  <si>
    <t>2014 Average</t>
  </si>
  <si>
    <t>2014 Total $ Actual</t>
  </si>
  <si>
    <t>2012 Average</t>
  </si>
  <si>
    <t>2012 Total $ actual</t>
  </si>
  <si>
    <t>MATURE BRED COWS</t>
  </si>
  <si>
    <t>MATURE OPEN COWS</t>
  </si>
  <si>
    <t>2 YEAR OLD BRED HEIFER</t>
  </si>
  <si>
    <t>2 YEAR OLD OPEN HEIFER</t>
  </si>
  <si>
    <t>YEARLING HEIFERS</t>
  </si>
  <si>
    <t>HEIFER CALF - LIGHT</t>
  </si>
  <si>
    <t>HEIFER CALF - HEAVY</t>
  </si>
  <si>
    <t>BULL CALF - LIGHT</t>
  </si>
  <si>
    <t>BULL CALF - HEAVY</t>
  </si>
  <si>
    <t>YEARLING BULLS</t>
  </si>
  <si>
    <t>2 YR OLD BREEDING BULL</t>
  </si>
  <si>
    <t>2 YEAR GRADE BULL</t>
  </si>
  <si>
    <t>Totals</t>
  </si>
  <si>
    <t>2016 Average</t>
  </si>
  <si>
    <t>2016 Total $ Actual</t>
  </si>
  <si>
    <t>2017 Average</t>
  </si>
  <si>
    <t>2017 Total $ Actual</t>
  </si>
  <si>
    <t>Mature Bull</t>
  </si>
  <si>
    <t>2018 Total $ Actual</t>
  </si>
  <si>
    <t>2018 Average</t>
  </si>
  <si>
    <t>7 online buyers made a purchase</t>
  </si>
  <si>
    <t>2019 Actual # Sold</t>
  </si>
  <si>
    <t>% Change in Avg 2018 to 2019</t>
  </si>
  <si>
    <t>2019 Total $ Actual</t>
  </si>
  <si>
    <t>2019              Average</t>
  </si>
  <si>
    <t>9 on-site bidders made a purchase</t>
  </si>
  <si>
    <t>Bison went to buyers from South Dakota (9) Wyoming (2), Nebraska, North Dakota, Tennessee, Washington and Wisconsin</t>
  </si>
  <si>
    <t>Of the 44 registered bidders we had 26 in-person and 18 online</t>
  </si>
  <si>
    <t>7 on-site bidders made a purchase</t>
  </si>
  <si>
    <t>Bison went to buyers from South Dakota (8) Minnesota (3), Colorado, Nebraska and Texas</t>
  </si>
  <si>
    <t>Of the 50 registered bidders we had 24 in-person and 26 online</t>
  </si>
  <si>
    <t>2020 Actual # Sold</t>
  </si>
  <si>
    <t>% Change in Avg. 2020 to 2019</t>
  </si>
  <si>
    <t>2020 Average</t>
  </si>
  <si>
    <t>2020 Total $ Actual</t>
  </si>
  <si>
    <t>55th Custer State Park Fall Classic Bison Auction</t>
  </si>
  <si>
    <t>Of the 55 registered bidders we had 19 in-person and 36 online</t>
  </si>
  <si>
    <t>Bison went to buyers from South Dakota (11) Wyoming (2), Minnesota, California, Nevada, Washington and Tennessee</t>
  </si>
  <si>
    <t>9 online buyers made a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</si>
</sst>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164" fontId="3" fillId="0" borderId="7" xfId="3" applyNumberFormat="1" applyFont="1" applyBorder="1" applyAlignment="1">
      <alignment horizontal="center" wrapText="1"/>
    </xf>
    <xf numFmtId="164" fontId="3" fillId="0" borderId="6" xfId="2" applyNumberFormat="1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5" xfId="2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44" fontId="6" fillId="0" borderId="6" xfId="4" applyFont="1" applyBorder="1"/>
    <xf numFmtId="44" fontId="5" fillId="0" borderId="5" xfId="3" applyFont="1" applyBorder="1" applyAlignment="1">
      <alignment horizontal="center"/>
    </xf>
    <xf numFmtId="44" fontId="5" fillId="0" borderId="6" xfId="3" applyFont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9" fontId="5" fillId="2" borderId="1" xfId="1" applyFont="1" applyFill="1" applyBorder="1" applyAlignment="1">
      <alignment horizontal="center"/>
    </xf>
    <xf numFmtId="44" fontId="6" fillId="2" borderId="6" xfId="4" applyFont="1" applyFill="1" applyBorder="1"/>
    <xf numFmtId="44" fontId="5" fillId="2" borderId="5" xfId="3" applyFont="1" applyFill="1" applyBorder="1" applyAlignment="1">
      <alignment horizontal="center"/>
    </xf>
    <xf numFmtId="44" fontId="5" fillId="2" borderId="6" xfId="3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44" fontId="5" fillId="0" borderId="5" xfId="3" applyFont="1" applyFill="1" applyBorder="1" applyAlignment="1">
      <alignment horizontal="center"/>
    </xf>
    <xf numFmtId="44" fontId="5" fillId="0" borderId="6" xfId="3" applyFont="1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44" fontId="5" fillId="0" borderId="8" xfId="3" applyFont="1" applyBorder="1" applyAlignment="1">
      <alignment horizontal="center"/>
    </xf>
    <xf numFmtId="44" fontId="5" fillId="0" borderId="10" xfId="3" applyFont="1" applyBorder="1" applyAlignment="1">
      <alignment horizontal="center"/>
    </xf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5" fillId="0" borderId="15" xfId="2" applyFont="1" applyBorder="1" applyAlignment="1">
      <alignment horizontal="center" wrapText="1"/>
    </xf>
    <xf numFmtId="44" fontId="6" fillId="0" borderId="10" xfId="4" applyFont="1" applyBorder="1"/>
    <xf numFmtId="164" fontId="3" fillId="0" borderId="18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20" xfId="2" applyFont="1" applyBorder="1" applyAlignment="1">
      <alignment horizontal="left"/>
    </xf>
    <xf numFmtId="0" fontId="5" fillId="0" borderId="4" xfId="2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4" fontId="6" fillId="0" borderId="5" xfId="4" applyFont="1" applyBorder="1"/>
    <xf numFmtId="44" fontId="6" fillId="2" borderId="5" xfId="4" applyFont="1" applyFill="1" applyBorder="1"/>
    <xf numFmtId="44" fontId="6" fillId="0" borderId="17" xfId="4" applyFont="1" applyBorder="1"/>
    <xf numFmtId="164" fontId="3" fillId="0" borderId="19" xfId="2" applyNumberFormat="1" applyFont="1" applyBorder="1" applyAlignment="1">
      <alignment horizontal="center" wrapText="1"/>
    </xf>
    <xf numFmtId="164" fontId="3" fillId="0" borderId="16" xfId="2" applyNumberFormat="1" applyFont="1" applyBorder="1" applyAlignment="1">
      <alignment horizontal="center"/>
    </xf>
    <xf numFmtId="164" fontId="3" fillId="0" borderId="21" xfId="2" applyNumberFormat="1" applyFont="1" applyBorder="1" applyAlignment="1">
      <alignment horizontal="center"/>
    </xf>
    <xf numFmtId="3" fontId="3" fillId="0" borderId="9" xfId="2" applyNumberFormat="1" applyFont="1" applyBorder="1" applyAlignment="1">
      <alignment horizontal="center"/>
    </xf>
    <xf numFmtId="0" fontId="5" fillId="0" borderId="17" xfId="2" applyFont="1" applyBorder="1" applyAlignment="1">
      <alignment horizontal="right"/>
    </xf>
    <xf numFmtId="44" fontId="5" fillId="0" borderId="18" xfId="2" applyNumberFormat="1" applyFont="1" applyBorder="1" applyAlignment="1">
      <alignment horizontal="center"/>
    </xf>
    <xf numFmtId="0" fontId="5" fillId="0" borderId="23" xfId="2" applyFont="1" applyBorder="1" applyAlignment="1">
      <alignment horizontal="center" wrapText="1"/>
    </xf>
    <xf numFmtId="8" fontId="5" fillId="0" borderId="16" xfId="1" applyNumberFormat="1" applyFont="1" applyBorder="1" applyAlignment="1">
      <alignment horizontal="center"/>
    </xf>
    <xf numFmtId="8" fontId="5" fillId="3" borderId="16" xfId="1" applyNumberFormat="1" applyFont="1" applyFill="1" applyBorder="1" applyAlignment="1">
      <alignment horizontal="center"/>
    </xf>
    <xf numFmtId="9" fontId="5" fillId="2" borderId="16" xfId="1" applyFont="1" applyFill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8" fontId="5" fillId="0" borderId="20" xfId="1" applyNumberFormat="1" applyFont="1" applyBorder="1" applyAlignment="1">
      <alignment horizontal="center"/>
    </xf>
    <xf numFmtId="8" fontId="5" fillId="3" borderId="20" xfId="1" applyNumberFormat="1" applyFont="1" applyFill="1" applyBorder="1" applyAlignment="1">
      <alignment horizontal="center"/>
    </xf>
    <xf numFmtId="9" fontId="5" fillId="2" borderId="20" xfId="1" applyFont="1" applyFill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0" fontId="5" fillId="0" borderId="25" xfId="2" applyFont="1" applyBorder="1" applyAlignment="1">
      <alignment horizontal="center" wrapText="1"/>
    </xf>
    <xf numFmtId="9" fontId="5" fillId="2" borderId="26" xfId="1" applyFont="1" applyFill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8" fontId="5" fillId="0" borderId="26" xfId="1" applyNumberFormat="1" applyFont="1" applyBorder="1" applyAlignment="1">
      <alignment horizontal="center"/>
    </xf>
    <xf numFmtId="8" fontId="5" fillId="0" borderId="27" xfId="1" applyNumberFormat="1" applyFont="1" applyBorder="1" applyAlignment="1">
      <alignment horizontal="center"/>
    </xf>
    <xf numFmtId="8" fontId="5" fillId="3" borderId="26" xfId="1" applyNumberFormat="1" applyFont="1" applyFill="1" applyBorder="1" applyAlignment="1">
      <alignment horizontal="center"/>
    </xf>
    <xf numFmtId="8" fontId="5" fillId="0" borderId="18" xfId="2" applyNumberFormat="1" applyFont="1" applyBorder="1" applyAlignment="1">
      <alignment horizontal="center"/>
    </xf>
    <xf numFmtId="8" fontId="5" fillId="2" borderId="28" xfId="2" applyNumberFormat="1" applyFont="1" applyFill="1" applyBorder="1" applyAlignment="1">
      <alignment horizontal="right"/>
    </xf>
    <xf numFmtId="0" fontId="5" fillId="2" borderId="21" xfId="2" applyFont="1" applyFill="1" applyBorder="1" applyAlignment="1">
      <alignment horizontal="center"/>
    </xf>
    <xf numFmtId="8" fontId="5" fillId="2" borderId="0" xfId="2" applyNumberFormat="1" applyFont="1" applyFill="1" applyBorder="1" applyAlignment="1">
      <alignment horizontal="center"/>
    </xf>
    <xf numFmtId="8" fontId="5" fillId="2" borderId="20" xfId="1" applyNumberFormat="1" applyFont="1" applyFill="1" applyBorder="1" applyAlignment="1">
      <alignment horizontal="center"/>
    </xf>
    <xf numFmtId="8" fontId="5" fillId="2" borderId="24" xfId="1" applyNumberFormat="1" applyFont="1" applyFill="1" applyBorder="1" applyAlignment="1">
      <alignment horizontal="center"/>
    </xf>
    <xf numFmtId="8" fontId="5" fillId="2" borderId="16" xfId="1" applyNumberFormat="1" applyFont="1" applyFill="1" applyBorder="1" applyAlignment="1">
      <alignment horizontal="center"/>
    </xf>
    <xf numFmtId="44" fontId="5" fillId="0" borderId="20" xfId="1" applyNumberFormat="1" applyFont="1" applyBorder="1" applyAlignment="1">
      <alignment horizontal="center"/>
    </xf>
    <xf numFmtId="164" fontId="5" fillId="3" borderId="20" xfId="1" applyNumberFormat="1" applyFont="1" applyFill="1" applyBorder="1" applyAlignment="1">
      <alignment horizontal="center"/>
    </xf>
    <xf numFmtId="164" fontId="5" fillId="2" borderId="20" xfId="1" applyNumberFormat="1" applyFont="1" applyFill="1" applyBorder="1" applyAlignment="1">
      <alignment horizontal="center"/>
    </xf>
    <xf numFmtId="8" fontId="5" fillId="2" borderId="0" xfId="2" applyNumberFormat="1" applyFont="1" applyFill="1" applyBorder="1" applyAlignment="1">
      <alignment horizontal="right"/>
    </xf>
    <xf numFmtId="10" fontId="5" fillId="2" borderId="0" xfId="2" applyNumberFormat="1" applyFont="1" applyFill="1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" fontId="0" fillId="0" borderId="30" xfId="0" applyNumberFormat="1" applyBorder="1"/>
    <xf numFmtId="0" fontId="0" fillId="0" borderId="34" xfId="0" applyBorder="1"/>
    <xf numFmtId="0" fontId="0" fillId="0" borderId="29" xfId="0" applyBorder="1"/>
    <xf numFmtId="0" fontId="0" fillId="0" borderId="0" xfId="0" applyBorder="1"/>
    <xf numFmtId="0" fontId="0" fillId="0" borderId="38" xfId="0" applyBorder="1" applyAlignment="1">
      <alignment vertical="center"/>
    </xf>
    <xf numFmtId="0" fontId="0" fillId="0" borderId="39" xfId="0" applyBorder="1"/>
    <xf numFmtId="0" fontId="0" fillId="0" borderId="40" xfId="0" applyBorder="1" applyAlignment="1">
      <alignment vertical="center"/>
    </xf>
    <xf numFmtId="39" fontId="0" fillId="0" borderId="0" xfId="0" applyNumberFormat="1" applyBorder="1"/>
    <xf numFmtId="44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12" xfId="2" applyFont="1" applyBorder="1" applyAlignment="1">
      <alignment horizontal="center" wrapText="1"/>
    </xf>
    <xf numFmtId="0" fontId="5" fillId="0" borderId="12" xfId="2" applyFont="1" applyBorder="1" applyAlignment="1">
      <alignment horizontal="left" wrapText="1"/>
    </xf>
    <xf numFmtId="44" fontId="5" fillId="0" borderId="13" xfId="4" applyFont="1" applyBorder="1" applyAlignment="1">
      <alignment horizontal="left"/>
    </xf>
    <xf numFmtId="0" fontId="0" fillId="0" borderId="41" xfId="0" applyBorder="1"/>
    <xf numFmtId="44" fontId="5" fillId="0" borderId="14" xfId="4" applyFont="1" applyBorder="1" applyAlignment="1">
      <alignment horizontal="left"/>
    </xf>
    <xf numFmtId="0" fontId="5" fillId="2" borderId="16" xfId="2" applyFont="1" applyFill="1" applyBorder="1" applyAlignment="1">
      <alignment horizontal="center"/>
    </xf>
    <xf numFmtId="44" fontId="0" fillId="0" borderId="0" xfId="0" applyNumberFormat="1"/>
    <xf numFmtId="9" fontId="5" fillId="0" borderId="13" xfId="1" applyFont="1" applyBorder="1" applyAlignment="1">
      <alignment horizontal="left"/>
    </xf>
    <xf numFmtId="0" fontId="5" fillId="0" borderId="21" xfId="2" applyFont="1" applyBorder="1" applyAlignment="1">
      <alignment horizontal="center"/>
    </xf>
    <xf numFmtId="0" fontId="5" fillId="2" borderId="30" xfId="2" applyFont="1" applyFill="1" applyBorder="1" applyAlignment="1">
      <alignment horizontal="left"/>
    </xf>
    <xf numFmtId="0" fontId="5" fillId="0" borderId="42" xfId="2" applyFont="1" applyBorder="1" applyAlignment="1">
      <alignment horizontal="right"/>
    </xf>
    <xf numFmtId="9" fontId="5" fillId="0" borderId="43" xfId="1" applyFont="1" applyBorder="1" applyAlignment="1">
      <alignment horizontal="right"/>
    </xf>
    <xf numFmtId="44" fontId="5" fillId="0" borderId="43" xfId="2" applyNumberFormat="1" applyFont="1" applyBorder="1" applyAlignment="1">
      <alignment horizontal="right"/>
    </xf>
    <xf numFmtId="44" fontId="5" fillId="0" borderId="44" xfId="2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</cellXfs>
  <cellStyles count="5">
    <cellStyle name="Currency" xfId="4" builtinId="4"/>
    <cellStyle name="Currency 2" xfId="3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2"/>
  <sheetViews>
    <sheetView tabSelected="1" zoomScale="75" zoomScaleNormal="75" workbookViewId="0">
      <selection activeCell="C30" sqref="C30"/>
    </sheetView>
  </sheetViews>
  <sheetFormatPr defaultRowHeight="14.4" x14ac:dyDescent="0.3"/>
  <cols>
    <col min="1" max="1" width="29.88671875" bestFit="1" customWidth="1"/>
    <col min="2" max="2" width="16" customWidth="1"/>
    <col min="3" max="3" width="17.33203125" customWidth="1"/>
    <col min="4" max="4" width="15.88671875" customWidth="1"/>
    <col min="5" max="5" width="20.88671875" customWidth="1"/>
    <col min="6" max="6" width="13.6640625" customWidth="1"/>
    <col min="7" max="9" width="14.6640625" customWidth="1"/>
    <col min="10" max="11" width="13" customWidth="1"/>
    <col min="12" max="12" width="11.33203125" customWidth="1"/>
    <col min="13" max="13" width="13.33203125" bestFit="1" customWidth="1"/>
    <col min="14" max="14" width="11.33203125" customWidth="1"/>
    <col min="15" max="15" width="14.33203125" customWidth="1"/>
    <col min="16" max="16" width="11.33203125" customWidth="1"/>
    <col min="17" max="17" width="13.6640625" customWidth="1"/>
    <col min="18" max="18" width="11.33203125" customWidth="1"/>
    <col min="19" max="19" width="14" customWidth="1"/>
    <col min="20" max="20" width="10" hidden="1" customWidth="1"/>
    <col min="21" max="21" width="11.6640625" hidden="1" customWidth="1"/>
    <col min="23" max="23" width="9.109375" customWidth="1"/>
  </cols>
  <sheetData>
    <row r="1" spans="1:21" ht="17.399999999999999" x14ac:dyDescent="0.3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8" thickBot="1" x14ac:dyDescent="0.3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51" customHeight="1" thickTop="1" x14ac:dyDescent="0.3">
      <c r="A3" s="25" t="s">
        <v>0</v>
      </c>
      <c r="B3" s="89" t="s">
        <v>38</v>
      </c>
      <c r="C3" s="89" t="s">
        <v>39</v>
      </c>
      <c r="D3" s="90" t="s">
        <v>40</v>
      </c>
      <c r="E3" s="90" t="s">
        <v>41</v>
      </c>
      <c r="F3" s="5" t="s">
        <v>28</v>
      </c>
      <c r="G3" s="6" t="s">
        <v>29</v>
      </c>
      <c r="H3" s="28" t="s">
        <v>31</v>
      </c>
      <c r="I3" s="28" t="s">
        <v>30</v>
      </c>
      <c r="J3" s="28" t="s">
        <v>26</v>
      </c>
      <c r="K3" s="55" t="s">
        <v>25</v>
      </c>
      <c r="L3" s="46" t="s">
        <v>22</v>
      </c>
      <c r="M3" s="35" t="s">
        <v>23</v>
      </c>
      <c r="N3" s="36" t="s">
        <v>20</v>
      </c>
      <c r="O3" s="7" t="s">
        <v>21</v>
      </c>
      <c r="P3" s="5" t="s">
        <v>1</v>
      </c>
      <c r="Q3" s="8" t="s">
        <v>2</v>
      </c>
      <c r="R3" s="5" t="s">
        <v>3</v>
      </c>
      <c r="S3" s="8" t="s">
        <v>4</v>
      </c>
      <c r="T3" s="40" t="s">
        <v>5</v>
      </c>
      <c r="U3" s="1" t="s">
        <v>6</v>
      </c>
    </row>
    <row r="4" spans="1:21" ht="22.5" customHeight="1" x14ac:dyDescent="0.3">
      <c r="A4" s="26" t="s">
        <v>7</v>
      </c>
      <c r="B4" s="26">
        <v>10</v>
      </c>
      <c r="C4" s="96">
        <f>(D4/H4)-1</f>
        <v>-0.2558139534883721</v>
      </c>
      <c r="D4" s="91">
        <f>E4/B4</f>
        <v>1600</v>
      </c>
      <c r="E4" s="91">
        <v>16000</v>
      </c>
      <c r="F4" s="9">
        <v>27</v>
      </c>
      <c r="G4" s="10">
        <f>(H4/J4)-1</f>
        <v>-0.2649572649572649</v>
      </c>
      <c r="H4" s="69">
        <f>I4/F4</f>
        <v>2150</v>
      </c>
      <c r="I4" s="51">
        <v>58050</v>
      </c>
      <c r="J4" s="51">
        <v>2925</v>
      </c>
      <c r="K4" s="59">
        <v>57700</v>
      </c>
      <c r="L4" s="47">
        <v>3773.08</v>
      </c>
      <c r="M4" s="57">
        <v>98100</v>
      </c>
      <c r="N4" s="37">
        <v>3456</v>
      </c>
      <c r="O4" s="11">
        <v>31100</v>
      </c>
      <c r="P4" s="12">
        <v>2266.67</v>
      </c>
      <c r="Q4" s="13">
        <v>13600</v>
      </c>
      <c r="R4" s="12">
        <v>2542.8571428571427</v>
      </c>
      <c r="S4" s="13">
        <v>17800</v>
      </c>
      <c r="T4" s="41">
        <v>1703.85</v>
      </c>
      <c r="U4" s="2">
        <v>44300</v>
      </c>
    </row>
    <row r="5" spans="1:21" ht="22.5" customHeight="1" x14ac:dyDescent="0.3">
      <c r="A5" s="26" t="s">
        <v>8</v>
      </c>
      <c r="B5" s="26">
        <v>65</v>
      </c>
      <c r="C5" s="96">
        <f t="shared" ref="C5:C15" si="0">(D5/H5)-1</f>
        <v>-0.32704626334519571</v>
      </c>
      <c r="D5" s="91">
        <f t="shared" ref="D5:D15" si="1">E5/B5</f>
        <v>915</v>
      </c>
      <c r="E5" s="91">
        <v>59475</v>
      </c>
      <c r="F5" s="9">
        <v>31</v>
      </c>
      <c r="G5" s="10">
        <f t="shared" ref="G5:G15" si="2">(H5/J5)-1</f>
        <v>-0.42288734322799715</v>
      </c>
      <c r="H5" s="69">
        <f t="shared" ref="H5:H15" si="3">I5/F5</f>
        <v>1359.6774193548388</v>
      </c>
      <c r="I5" s="54">
        <v>42150</v>
      </c>
      <c r="J5" s="51">
        <v>2356</v>
      </c>
      <c r="K5" s="59">
        <v>63600</v>
      </c>
      <c r="L5" s="47">
        <v>1968.75</v>
      </c>
      <c r="M5" s="57">
        <v>47250</v>
      </c>
      <c r="N5" s="37">
        <v>2489</v>
      </c>
      <c r="O5" s="11">
        <v>94600</v>
      </c>
      <c r="P5" s="12">
        <v>1786.36</v>
      </c>
      <c r="Q5" s="13">
        <v>19650</v>
      </c>
      <c r="R5" s="12">
        <v>1672.5</v>
      </c>
      <c r="S5" s="13">
        <v>33450</v>
      </c>
      <c r="T5" s="41">
        <v>1612.5</v>
      </c>
      <c r="U5" s="2">
        <v>25800</v>
      </c>
    </row>
    <row r="6" spans="1:21" ht="22.5" customHeight="1" x14ac:dyDescent="0.3">
      <c r="A6" s="26" t="s">
        <v>9</v>
      </c>
      <c r="B6" s="26">
        <v>5</v>
      </c>
      <c r="C6" s="96">
        <f t="shared" si="0"/>
        <v>4.6077210460772067E-2</v>
      </c>
      <c r="D6" s="91">
        <f t="shared" si="1"/>
        <v>2100</v>
      </c>
      <c r="E6" s="91">
        <v>10500</v>
      </c>
      <c r="F6" s="9">
        <v>20</v>
      </c>
      <c r="G6" s="10">
        <f t="shared" si="2"/>
        <v>-0.38230769230769235</v>
      </c>
      <c r="H6" s="69">
        <f t="shared" si="3"/>
        <v>2007.5</v>
      </c>
      <c r="I6" s="54">
        <v>40150</v>
      </c>
      <c r="J6" s="51">
        <v>3250</v>
      </c>
      <c r="K6" s="59">
        <v>6500</v>
      </c>
      <c r="L6" s="47">
        <v>4700</v>
      </c>
      <c r="M6" s="57">
        <v>18800</v>
      </c>
      <c r="N6" s="37">
        <v>3740</v>
      </c>
      <c r="O6" s="11">
        <v>37400</v>
      </c>
      <c r="P6" s="12">
        <v>2450</v>
      </c>
      <c r="Q6" s="13">
        <v>12250</v>
      </c>
      <c r="R6" s="12">
        <v>3237.5</v>
      </c>
      <c r="S6" s="13">
        <v>25900</v>
      </c>
      <c r="T6" s="41">
        <v>2549.35</v>
      </c>
      <c r="U6" s="2">
        <v>104525</v>
      </c>
    </row>
    <row r="7" spans="1:21" ht="22.5" customHeight="1" x14ac:dyDescent="0.3">
      <c r="A7" s="26" t="s">
        <v>10</v>
      </c>
      <c r="B7" s="26">
        <v>10</v>
      </c>
      <c r="C7" s="96">
        <f t="shared" si="0"/>
        <v>-0.21451612903225803</v>
      </c>
      <c r="D7" s="91">
        <f t="shared" si="1"/>
        <v>1217.5</v>
      </c>
      <c r="E7" s="91">
        <v>12175</v>
      </c>
      <c r="F7" s="32">
        <v>20</v>
      </c>
      <c r="G7" s="10">
        <f t="shared" si="2"/>
        <v>-0.32608695652173914</v>
      </c>
      <c r="H7" s="69">
        <f t="shared" si="3"/>
        <v>1550</v>
      </c>
      <c r="I7" s="70">
        <v>31000</v>
      </c>
      <c r="J7" s="52">
        <v>2300</v>
      </c>
      <c r="K7" s="61">
        <v>43700</v>
      </c>
      <c r="L7" s="48">
        <v>2528.5700000000002</v>
      </c>
      <c r="M7" s="57">
        <v>35400</v>
      </c>
      <c r="N7" s="38"/>
      <c r="O7" s="16"/>
      <c r="P7" s="17"/>
      <c r="Q7" s="18"/>
      <c r="R7" s="12">
        <v>1812.5</v>
      </c>
      <c r="S7" s="13">
        <v>7250</v>
      </c>
      <c r="T7" s="41">
        <v>2166.67</v>
      </c>
      <c r="U7" s="2">
        <v>6500</v>
      </c>
    </row>
    <row r="8" spans="1:21" ht="22.5" customHeight="1" x14ac:dyDescent="0.3">
      <c r="A8" s="26" t="s">
        <v>11</v>
      </c>
      <c r="B8" s="26">
        <v>34</v>
      </c>
      <c r="C8" s="96">
        <f t="shared" si="0"/>
        <v>-0.30849788985567661</v>
      </c>
      <c r="D8" s="91">
        <f t="shared" si="1"/>
        <v>929.41176470588232</v>
      </c>
      <c r="E8" s="91">
        <v>31600</v>
      </c>
      <c r="F8" s="9">
        <v>84</v>
      </c>
      <c r="G8" s="10">
        <f t="shared" si="2"/>
        <v>-0.41461340633814503</v>
      </c>
      <c r="H8" s="69">
        <f t="shared" si="3"/>
        <v>1344.047619047619</v>
      </c>
      <c r="I8" s="54">
        <v>112900</v>
      </c>
      <c r="J8" s="51">
        <v>2296</v>
      </c>
      <c r="K8" s="59">
        <v>99350</v>
      </c>
      <c r="L8" s="47">
        <v>2100</v>
      </c>
      <c r="M8" s="57">
        <v>18900</v>
      </c>
      <c r="N8" s="37">
        <v>2790</v>
      </c>
      <c r="O8" s="11">
        <v>83700</v>
      </c>
      <c r="P8" s="12">
        <v>1846.15</v>
      </c>
      <c r="Q8" s="13">
        <v>24000</v>
      </c>
      <c r="R8" s="12">
        <v>1801.3888888888889</v>
      </c>
      <c r="S8" s="13">
        <v>64850</v>
      </c>
      <c r="T8" s="41">
        <v>1327.78</v>
      </c>
      <c r="U8" s="2">
        <v>11950</v>
      </c>
    </row>
    <row r="9" spans="1:21" ht="22.5" customHeight="1" x14ac:dyDescent="0.3">
      <c r="A9" s="26" t="s">
        <v>12</v>
      </c>
      <c r="B9" s="26">
        <v>51</v>
      </c>
      <c r="C9" s="96">
        <f t="shared" si="0"/>
        <v>-0.23057517658930382</v>
      </c>
      <c r="D9" s="91">
        <f t="shared" si="1"/>
        <v>625</v>
      </c>
      <c r="E9" s="91">
        <v>31875</v>
      </c>
      <c r="F9" s="9">
        <v>61</v>
      </c>
      <c r="G9" s="10">
        <f t="shared" si="2"/>
        <v>-0.45115197164377485</v>
      </c>
      <c r="H9" s="69">
        <f t="shared" si="3"/>
        <v>812.29508196721315</v>
      </c>
      <c r="I9" s="54">
        <v>49550</v>
      </c>
      <c r="J9" s="51">
        <v>1480</v>
      </c>
      <c r="K9" s="59">
        <v>37000</v>
      </c>
      <c r="L9" s="47">
        <v>1650</v>
      </c>
      <c r="M9" s="57">
        <v>16500</v>
      </c>
      <c r="N9" s="37">
        <v>2111</v>
      </c>
      <c r="O9" s="11">
        <v>38000</v>
      </c>
      <c r="P9" s="12">
        <v>1331.25</v>
      </c>
      <c r="Q9" s="13">
        <v>31950</v>
      </c>
      <c r="R9" s="12">
        <v>1086.25</v>
      </c>
      <c r="S9" s="13">
        <v>21725</v>
      </c>
      <c r="T9" s="41">
        <v>802.08</v>
      </c>
      <c r="U9" s="2">
        <v>19250</v>
      </c>
    </row>
    <row r="10" spans="1:21" ht="22.5" customHeight="1" x14ac:dyDescent="0.3">
      <c r="A10" s="26" t="s">
        <v>13</v>
      </c>
      <c r="B10" s="26">
        <v>15</v>
      </c>
      <c r="C10" s="96">
        <f t="shared" si="0"/>
        <v>-0.25</v>
      </c>
      <c r="D10" s="91">
        <f t="shared" si="1"/>
        <v>675</v>
      </c>
      <c r="E10" s="91">
        <v>10125</v>
      </c>
      <c r="F10" s="14">
        <v>11</v>
      </c>
      <c r="G10" s="15"/>
      <c r="H10" s="69">
        <f t="shared" si="3"/>
        <v>900</v>
      </c>
      <c r="I10" s="71">
        <v>9900</v>
      </c>
      <c r="J10" s="53"/>
      <c r="K10" s="56"/>
      <c r="L10" s="49"/>
      <c r="M10" s="58"/>
      <c r="N10" s="37">
        <v>2225</v>
      </c>
      <c r="O10" s="11">
        <v>44500</v>
      </c>
      <c r="P10" s="12">
        <v>1325</v>
      </c>
      <c r="Q10" s="13">
        <v>15900</v>
      </c>
      <c r="R10" s="12">
        <v>1248.3333333333333</v>
      </c>
      <c r="S10" s="13">
        <v>37450</v>
      </c>
      <c r="T10" s="41">
        <v>1393.57</v>
      </c>
      <c r="U10" s="2">
        <v>48775</v>
      </c>
    </row>
    <row r="11" spans="1:21" ht="22.5" customHeight="1" x14ac:dyDescent="0.3">
      <c r="A11" s="26" t="s">
        <v>14</v>
      </c>
      <c r="B11" s="26">
        <v>79</v>
      </c>
      <c r="C11" s="96">
        <f t="shared" si="0"/>
        <v>-0.14396339317141849</v>
      </c>
      <c r="D11" s="91">
        <f t="shared" si="1"/>
        <v>950</v>
      </c>
      <c r="E11" s="91">
        <v>75050</v>
      </c>
      <c r="F11" s="9">
        <v>64</v>
      </c>
      <c r="G11" s="10">
        <f t="shared" si="2"/>
        <v>-0.29538690476190477</v>
      </c>
      <c r="H11" s="69">
        <f t="shared" si="3"/>
        <v>1109.765625</v>
      </c>
      <c r="I11" s="54">
        <v>71025</v>
      </c>
      <c r="J11" s="51">
        <v>1575</v>
      </c>
      <c r="K11" s="59">
        <v>96075</v>
      </c>
      <c r="L11" s="47">
        <v>1800</v>
      </c>
      <c r="M11" s="57">
        <v>66600</v>
      </c>
      <c r="N11" s="37">
        <v>2138</v>
      </c>
      <c r="O11" s="11">
        <v>44900</v>
      </c>
      <c r="P11" s="12">
        <v>1882.05</v>
      </c>
      <c r="Q11" s="13">
        <v>73400</v>
      </c>
      <c r="R11" s="12">
        <v>1444.8275862068965</v>
      </c>
      <c r="S11" s="13">
        <v>41900</v>
      </c>
      <c r="T11" s="41">
        <v>1082.03</v>
      </c>
      <c r="U11" s="2">
        <v>34625</v>
      </c>
    </row>
    <row r="12" spans="1:21" ht="22.5" customHeight="1" x14ac:dyDescent="0.3">
      <c r="A12" s="26" t="s">
        <v>15</v>
      </c>
      <c r="B12" s="26">
        <v>59</v>
      </c>
      <c r="C12" s="96">
        <f t="shared" si="0"/>
        <v>-0.11111111111111116</v>
      </c>
      <c r="D12" s="91">
        <f t="shared" si="1"/>
        <v>1000</v>
      </c>
      <c r="E12" s="91">
        <v>59000</v>
      </c>
      <c r="F12" s="9">
        <v>41</v>
      </c>
      <c r="G12" s="10">
        <f t="shared" si="2"/>
        <v>-0.36619718309859151</v>
      </c>
      <c r="H12" s="69">
        <f t="shared" si="3"/>
        <v>1125</v>
      </c>
      <c r="I12" s="54">
        <v>46125</v>
      </c>
      <c r="J12" s="51">
        <v>1775</v>
      </c>
      <c r="K12" s="59">
        <v>99400</v>
      </c>
      <c r="L12" s="47">
        <v>1900</v>
      </c>
      <c r="M12" s="57">
        <v>100700</v>
      </c>
      <c r="N12" s="37">
        <v>2350</v>
      </c>
      <c r="O12" s="11">
        <v>86950</v>
      </c>
      <c r="P12" s="12">
        <v>2011.9</v>
      </c>
      <c r="Q12" s="13">
        <v>42250</v>
      </c>
      <c r="R12" s="12">
        <v>1659.375</v>
      </c>
      <c r="S12" s="13">
        <v>53100</v>
      </c>
      <c r="T12" s="41">
        <v>1127.21</v>
      </c>
      <c r="U12" s="2">
        <v>38325</v>
      </c>
    </row>
    <row r="13" spans="1:21" ht="22.5" customHeight="1" x14ac:dyDescent="0.3">
      <c r="A13" s="26" t="s">
        <v>16</v>
      </c>
      <c r="B13" s="26">
        <v>73</v>
      </c>
      <c r="C13" s="96">
        <f t="shared" si="0"/>
        <v>-8.0976375560225855E-2</v>
      </c>
      <c r="D13" s="91">
        <f t="shared" si="1"/>
        <v>1462.3287671232877</v>
      </c>
      <c r="E13" s="91">
        <v>106750</v>
      </c>
      <c r="F13" s="9">
        <v>51</v>
      </c>
      <c r="G13" s="10">
        <f t="shared" si="2"/>
        <v>-0.25331934744803597</v>
      </c>
      <c r="H13" s="69">
        <f t="shared" si="3"/>
        <v>1591.1764705882354</v>
      </c>
      <c r="I13" s="54">
        <v>81150</v>
      </c>
      <c r="J13" s="51">
        <v>2131</v>
      </c>
      <c r="K13" s="59">
        <v>133350</v>
      </c>
      <c r="L13" s="47">
        <v>2452.08</v>
      </c>
      <c r="M13" s="57">
        <v>117700</v>
      </c>
      <c r="N13" s="37">
        <v>2763</v>
      </c>
      <c r="O13" s="11">
        <v>110500</v>
      </c>
      <c r="P13" s="12">
        <v>2204.29</v>
      </c>
      <c r="Q13" s="13">
        <v>77150</v>
      </c>
      <c r="R13" s="12">
        <v>2002.9411764705883</v>
      </c>
      <c r="S13" s="13">
        <v>68100</v>
      </c>
      <c r="T13" s="41">
        <v>1494.74</v>
      </c>
      <c r="U13" s="2">
        <v>28400</v>
      </c>
    </row>
    <row r="14" spans="1:21" ht="22.5" customHeight="1" x14ac:dyDescent="0.3">
      <c r="A14" s="26" t="s">
        <v>17</v>
      </c>
      <c r="B14" s="26">
        <v>6</v>
      </c>
      <c r="C14" s="96">
        <f t="shared" si="0"/>
        <v>-0.12577160493827166</v>
      </c>
      <c r="D14" s="91">
        <f t="shared" si="1"/>
        <v>2575</v>
      </c>
      <c r="E14" s="91">
        <v>15450</v>
      </c>
      <c r="F14" s="19">
        <v>11</v>
      </c>
      <c r="G14" s="10">
        <f t="shared" si="2"/>
        <v>-0.25242270419935398</v>
      </c>
      <c r="H14" s="69">
        <f t="shared" si="3"/>
        <v>2945.4545454545455</v>
      </c>
      <c r="I14" s="54">
        <v>32400</v>
      </c>
      <c r="J14" s="54">
        <v>3940</v>
      </c>
      <c r="K14" s="59">
        <v>39400</v>
      </c>
      <c r="L14" s="50">
        <v>3175</v>
      </c>
      <c r="M14" s="57">
        <v>57150</v>
      </c>
      <c r="N14" s="37">
        <v>3250</v>
      </c>
      <c r="O14" s="11">
        <v>78000</v>
      </c>
      <c r="P14" s="20">
        <v>2738.89</v>
      </c>
      <c r="Q14" s="21">
        <v>24650</v>
      </c>
      <c r="R14" s="17"/>
      <c r="S14" s="18"/>
      <c r="T14" s="41">
        <v>2654.55</v>
      </c>
      <c r="U14" s="2">
        <v>29200</v>
      </c>
    </row>
    <row r="15" spans="1:21" ht="22.5" customHeight="1" thickBot="1" x14ac:dyDescent="0.35">
      <c r="A15" s="27" t="s">
        <v>18</v>
      </c>
      <c r="B15" s="27">
        <v>8</v>
      </c>
      <c r="C15" s="96">
        <f t="shared" si="0"/>
        <v>1.7828200972447306E-2</v>
      </c>
      <c r="D15" s="91">
        <f t="shared" si="1"/>
        <v>1962.5</v>
      </c>
      <c r="E15" s="93">
        <v>15700</v>
      </c>
      <c r="F15" s="22">
        <v>16</v>
      </c>
      <c r="G15" s="10">
        <f t="shared" si="2"/>
        <v>-0.36260330578512401</v>
      </c>
      <c r="H15" s="69">
        <f t="shared" si="3"/>
        <v>1928.125</v>
      </c>
      <c r="I15" s="33">
        <v>30850</v>
      </c>
      <c r="J15" s="33">
        <v>3025</v>
      </c>
      <c r="K15" s="60">
        <v>6050</v>
      </c>
      <c r="L15" s="33">
        <v>2800</v>
      </c>
      <c r="M15" s="57">
        <v>8400</v>
      </c>
      <c r="N15" s="39">
        <v>2781</v>
      </c>
      <c r="O15" s="29">
        <v>22250</v>
      </c>
      <c r="P15" s="23">
        <v>1990</v>
      </c>
      <c r="Q15" s="24">
        <v>9950</v>
      </c>
      <c r="R15" s="23">
        <v>2300</v>
      </c>
      <c r="S15" s="24">
        <v>6900</v>
      </c>
      <c r="T15" s="42">
        <v>2020</v>
      </c>
      <c r="U15" s="3">
        <v>10100</v>
      </c>
    </row>
    <row r="16" spans="1:21" ht="22.5" customHeight="1" thickBot="1" x14ac:dyDescent="0.35">
      <c r="A16" s="34" t="s">
        <v>24</v>
      </c>
      <c r="B16" s="98"/>
      <c r="C16" s="98"/>
      <c r="D16" s="98"/>
      <c r="E16" s="98"/>
      <c r="F16" s="94"/>
      <c r="G16" s="15"/>
      <c r="H16" s="53"/>
      <c r="I16" s="53"/>
      <c r="J16" s="66"/>
      <c r="K16" s="67"/>
      <c r="L16" s="68"/>
      <c r="M16" s="58"/>
      <c r="N16" s="38"/>
      <c r="O16" s="16"/>
      <c r="P16" s="17"/>
      <c r="Q16" s="18"/>
      <c r="R16" s="17"/>
      <c r="S16" s="18"/>
      <c r="T16" s="31"/>
      <c r="U16" s="30"/>
    </row>
    <row r="17" spans="1:39" ht="20.25" customHeight="1" thickBot="1" x14ac:dyDescent="0.35">
      <c r="A17" s="44" t="s">
        <v>19</v>
      </c>
      <c r="B17" s="99">
        <f>SUM(B4:B16)</f>
        <v>415</v>
      </c>
      <c r="C17" s="100">
        <f>(D17/H17)-1</f>
        <v>-0.22805213418730674</v>
      </c>
      <c r="D17" s="101">
        <f>E17/B17</f>
        <v>1069.1566265060242</v>
      </c>
      <c r="E17" s="102">
        <f>SUM(E4:E16)</f>
        <v>443700</v>
      </c>
      <c r="F17" s="97">
        <f>SUM(F4:F16)</f>
        <v>437</v>
      </c>
      <c r="G17" s="73">
        <f>(H17/J17)-1</f>
        <v>-0.34030110521391355</v>
      </c>
      <c r="H17" s="72">
        <f>I17/F17</f>
        <v>1385.0114416475972</v>
      </c>
      <c r="I17" s="72">
        <f>SUM(I4:I15)</f>
        <v>605250</v>
      </c>
      <c r="J17" s="65">
        <v>2099.46</v>
      </c>
      <c r="K17" s="63">
        <f>SUM(K4:K16)</f>
        <v>682125</v>
      </c>
      <c r="L17" s="64">
        <v>255</v>
      </c>
      <c r="M17" s="62">
        <v>617100</v>
      </c>
      <c r="N17" s="22">
        <v>254</v>
      </c>
      <c r="O17" s="45">
        <f>SUM(O4:O15)</f>
        <v>671900</v>
      </c>
      <c r="P17" s="22">
        <v>180</v>
      </c>
      <c r="Q17" s="45">
        <f>SUM(Q4:Q15)</f>
        <v>344750</v>
      </c>
      <c r="R17" s="22">
        <v>223</v>
      </c>
      <c r="S17" s="45">
        <f>SUM(S4:S15)</f>
        <v>378425</v>
      </c>
      <c r="T17" s="43">
        <v>255</v>
      </c>
      <c r="U17" s="4">
        <f>SUM(U4:U15)</f>
        <v>401750</v>
      </c>
    </row>
    <row r="18" spans="1:39" ht="15" thickBot="1" x14ac:dyDescent="0.35">
      <c r="A18" s="74"/>
      <c r="B18" s="79"/>
      <c r="C18" s="79"/>
      <c r="D18" s="79"/>
      <c r="E18" s="79"/>
      <c r="F18" s="74"/>
      <c r="G18" s="74"/>
      <c r="H18" s="74"/>
      <c r="I18" s="74"/>
      <c r="J18" s="74"/>
      <c r="K18" s="79"/>
      <c r="L18" s="74"/>
      <c r="M18" s="78"/>
      <c r="N18" s="74"/>
      <c r="O18" s="74"/>
      <c r="P18" s="74"/>
      <c r="Q18" s="74"/>
      <c r="R18" s="74"/>
      <c r="S18" s="74"/>
    </row>
    <row r="19" spans="1:39" x14ac:dyDescent="0.3">
      <c r="A19" s="104">
        <v>2020</v>
      </c>
      <c r="B19" s="105"/>
      <c r="C19" s="105"/>
      <c r="D19" s="105"/>
      <c r="E19" s="105"/>
      <c r="F19" s="105"/>
      <c r="G19" s="105"/>
      <c r="H19" s="105"/>
      <c r="I19" s="105"/>
      <c r="J19" s="111"/>
      <c r="K19" s="75"/>
      <c r="L19" s="104">
        <v>2019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>
        <v>2018</v>
      </c>
      <c r="X19" s="107"/>
      <c r="Y19" s="107"/>
      <c r="Z19" s="107"/>
      <c r="AA19" s="107"/>
      <c r="AB19" s="107"/>
      <c r="AC19" s="107"/>
      <c r="AD19" s="107"/>
      <c r="AE19" s="108"/>
      <c r="AF19" s="81"/>
      <c r="AG19" s="103"/>
      <c r="AH19" s="103"/>
      <c r="AI19" s="103"/>
      <c r="AJ19" s="103"/>
      <c r="AK19" s="103"/>
      <c r="AL19" s="103"/>
      <c r="AM19" s="103"/>
    </row>
    <row r="20" spans="1:39" x14ac:dyDescent="0.3">
      <c r="A20" s="82" t="s">
        <v>43</v>
      </c>
      <c r="B20" s="87"/>
      <c r="C20" s="87"/>
      <c r="D20" s="87"/>
      <c r="E20" s="87"/>
      <c r="F20" s="81"/>
      <c r="G20" s="81"/>
      <c r="H20" s="81"/>
      <c r="I20" s="81"/>
      <c r="J20" s="83"/>
      <c r="K20" s="80"/>
      <c r="L20" s="82" t="s">
        <v>37</v>
      </c>
      <c r="M20" s="87"/>
      <c r="N20" s="87"/>
      <c r="O20" s="87"/>
      <c r="P20" s="87"/>
      <c r="Q20" s="81"/>
      <c r="R20" s="81"/>
      <c r="S20" s="81"/>
      <c r="T20" s="81"/>
      <c r="U20" s="81"/>
      <c r="V20" s="81"/>
      <c r="W20" s="82" t="s">
        <v>34</v>
      </c>
      <c r="X20" s="81"/>
      <c r="Y20" s="81"/>
      <c r="Z20" s="81"/>
      <c r="AA20" s="81"/>
      <c r="AB20" s="81"/>
      <c r="AC20" s="81"/>
      <c r="AD20" s="81"/>
      <c r="AE20" s="83"/>
      <c r="AF20" s="81"/>
      <c r="AG20" s="87"/>
      <c r="AH20" s="81"/>
      <c r="AI20" s="81"/>
      <c r="AJ20" s="81"/>
      <c r="AK20" s="81"/>
      <c r="AL20" s="81"/>
      <c r="AM20" s="81"/>
    </row>
    <row r="21" spans="1:39" x14ac:dyDescent="0.3">
      <c r="A21" s="82"/>
      <c r="B21" s="87"/>
      <c r="C21" s="87"/>
      <c r="D21" s="87"/>
      <c r="E21" s="87"/>
      <c r="F21" s="81"/>
      <c r="G21" s="81"/>
      <c r="H21" s="81"/>
      <c r="I21" s="81"/>
      <c r="J21" s="83"/>
      <c r="K21" s="75"/>
      <c r="L21" s="82"/>
      <c r="M21" s="87"/>
      <c r="N21" s="87"/>
      <c r="O21" s="87"/>
      <c r="P21" s="87"/>
      <c r="Q21" s="81"/>
      <c r="R21" s="81"/>
      <c r="S21" s="81"/>
      <c r="T21" s="81"/>
      <c r="U21" s="81"/>
      <c r="V21" s="81"/>
      <c r="W21" s="82"/>
      <c r="X21" s="81"/>
      <c r="Y21" s="81"/>
      <c r="Z21" s="81"/>
      <c r="AA21" s="81"/>
      <c r="AB21" s="81"/>
      <c r="AC21" s="81"/>
      <c r="AD21" s="81"/>
      <c r="AE21" s="83"/>
      <c r="AF21" s="81"/>
      <c r="AG21" s="87"/>
      <c r="AH21" s="81"/>
      <c r="AI21" s="81"/>
      <c r="AJ21" s="81"/>
      <c r="AK21" s="81"/>
      <c r="AL21" s="81"/>
      <c r="AM21" s="81"/>
    </row>
    <row r="22" spans="1:39" x14ac:dyDescent="0.3">
      <c r="A22" s="82" t="s">
        <v>45</v>
      </c>
      <c r="B22" s="87"/>
      <c r="C22" s="87"/>
      <c r="D22" s="87"/>
      <c r="E22" s="87"/>
      <c r="F22" s="81"/>
      <c r="G22" s="81"/>
      <c r="H22" s="81"/>
      <c r="I22" s="81"/>
      <c r="J22" s="83"/>
      <c r="K22" s="75"/>
      <c r="L22" s="82" t="s">
        <v>27</v>
      </c>
      <c r="M22" s="87"/>
      <c r="N22" s="87"/>
      <c r="O22" s="87"/>
      <c r="P22" s="87"/>
      <c r="Q22" s="81"/>
      <c r="R22" s="81"/>
      <c r="S22" s="81"/>
      <c r="T22" s="81"/>
      <c r="U22" s="81"/>
      <c r="V22" s="81"/>
      <c r="W22" s="82" t="s">
        <v>27</v>
      </c>
      <c r="X22" s="81"/>
      <c r="Y22" s="81"/>
      <c r="Z22" s="81"/>
      <c r="AA22" s="81"/>
      <c r="AB22" s="85"/>
      <c r="AC22" s="81"/>
      <c r="AD22" s="81"/>
      <c r="AE22" s="83"/>
      <c r="AF22" s="81"/>
      <c r="AG22" s="87"/>
      <c r="AH22" s="81"/>
      <c r="AI22" s="81"/>
      <c r="AJ22" s="81"/>
      <c r="AK22" s="81"/>
      <c r="AL22" s="85"/>
      <c r="AM22" s="81"/>
    </row>
    <row r="23" spans="1:39" x14ac:dyDescent="0.3">
      <c r="A23" s="82"/>
      <c r="B23" s="87"/>
      <c r="C23" s="87"/>
      <c r="D23" s="87"/>
      <c r="E23" s="87"/>
      <c r="F23" s="81"/>
      <c r="G23" s="81"/>
      <c r="H23" s="81"/>
      <c r="I23" s="81"/>
      <c r="J23" s="83"/>
      <c r="K23" s="75"/>
      <c r="L23" s="82"/>
      <c r="M23" s="87"/>
      <c r="N23" s="87"/>
      <c r="O23" s="87"/>
      <c r="P23" s="87"/>
      <c r="Q23" s="81"/>
      <c r="R23" s="81"/>
      <c r="S23" s="81"/>
      <c r="T23" s="81"/>
      <c r="U23" s="81"/>
      <c r="V23" s="81"/>
      <c r="W23" s="82"/>
      <c r="X23" s="81"/>
      <c r="Y23" s="81"/>
      <c r="Z23" s="81"/>
      <c r="AA23" s="81"/>
      <c r="AB23" s="86"/>
      <c r="AC23" s="81"/>
      <c r="AD23" s="81"/>
      <c r="AE23" s="83"/>
      <c r="AF23" s="81"/>
      <c r="AG23" s="87"/>
      <c r="AH23" s="81"/>
      <c r="AI23" s="81"/>
      <c r="AJ23" s="81"/>
      <c r="AK23" s="81"/>
      <c r="AL23" s="86"/>
      <c r="AM23" s="81"/>
    </row>
    <row r="24" spans="1:39" x14ac:dyDescent="0.3">
      <c r="A24" s="82" t="s">
        <v>32</v>
      </c>
      <c r="B24" s="87"/>
      <c r="C24" s="87"/>
      <c r="D24" s="87"/>
      <c r="E24" s="87"/>
      <c r="F24" s="81"/>
      <c r="G24" s="81"/>
      <c r="H24" s="81"/>
      <c r="I24" s="81"/>
      <c r="J24" s="83"/>
      <c r="K24" s="75"/>
      <c r="L24" s="82" t="s">
        <v>32</v>
      </c>
      <c r="M24" s="87"/>
      <c r="N24" s="87"/>
      <c r="O24" s="87"/>
      <c r="P24" s="87"/>
      <c r="Q24" s="81"/>
      <c r="R24" s="81"/>
      <c r="S24" s="81"/>
      <c r="T24" s="81"/>
      <c r="U24" s="81"/>
      <c r="V24" s="81"/>
      <c r="W24" s="82" t="s">
        <v>35</v>
      </c>
      <c r="X24" s="81"/>
      <c r="Y24" s="81"/>
      <c r="Z24" s="81"/>
      <c r="AA24" s="81"/>
      <c r="AB24" s="81"/>
      <c r="AC24" s="81"/>
      <c r="AD24" s="81"/>
      <c r="AE24" s="83"/>
      <c r="AF24" s="81"/>
      <c r="AG24" s="87"/>
      <c r="AH24" s="81"/>
      <c r="AI24" s="81"/>
      <c r="AJ24" s="81"/>
      <c r="AK24" s="81"/>
      <c r="AL24" s="81"/>
      <c r="AM24" s="81"/>
    </row>
    <row r="25" spans="1:39" x14ac:dyDescent="0.3">
      <c r="A25" s="82"/>
      <c r="B25" s="87"/>
      <c r="C25" s="87"/>
      <c r="D25" s="87"/>
      <c r="E25" s="87"/>
      <c r="F25" s="81"/>
      <c r="G25" s="81"/>
      <c r="H25" s="81"/>
      <c r="I25" s="81"/>
      <c r="J25" s="83"/>
      <c r="K25" s="75"/>
      <c r="L25" s="82"/>
      <c r="M25" s="87"/>
      <c r="N25" s="87"/>
      <c r="O25" s="87"/>
      <c r="P25" s="87"/>
      <c r="Q25" s="81"/>
      <c r="R25" s="81"/>
      <c r="S25" s="81"/>
      <c r="T25" s="81"/>
      <c r="U25" s="81"/>
      <c r="V25" s="81"/>
      <c r="W25" s="82"/>
      <c r="X25" s="81"/>
      <c r="Y25" s="81"/>
      <c r="Z25" s="81"/>
      <c r="AA25" s="81"/>
      <c r="AB25" s="81"/>
      <c r="AC25" s="81"/>
      <c r="AD25" s="81"/>
      <c r="AE25" s="83"/>
      <c r="AF25" s="81"/>
      <c r="AG25" s="87"/>
      <c r="AH25" s="81"/>
      <c r="AI25" s="81"/>
      <c r="AJ25" s="81"/>
      <c r="AK25" s="81"/>
      <c r="AL25" s="81"/>
      <c r="AM25" s="81"/>
    </row>
    <row r="26" spans="1:39" ht="15" thickBot="1" x14ac:dyDescent="0.35">
      <c r="A26" s="84" t="s">
        <v>44</v>
      </c>
      <c r="B26" s="88"/>
      <c r="C26" s="88"/>
      <c r="D26" s="88"/>
      <c r="E26" s="88"/>
      <c r="F26" s="76"/>
      <c r="G26" s="76"/>
      <c r="H26" s="76"/>
      <c r="I26" s="76"/>
      <c r="J26" s="77"/>
      <c r="L26" s="84" t="s">
        <v>33</v>
      </c>
      <c r="M26" s="88"/>
      <c r="N26" s="88"/>
      <c r="O26" s="88"/>
      <c r="P26" s="88"/>
      <c r="Q26" s="76"/>
      <c r="R26" s="92"/>
      <c r="S26" s="76"/>
      <c r="T26" s="76"/>
      <c r="U26" s="76"/>
      <c r="V26" s="76"/>
      <c r="W26" s="84" t="s">
        <v>36</v>
      </c>
      <c r="X26" s="76"/>
      <c r="Y26" s="76"/>
      <c r="Z26" s="76"/>
      <c r="AA26" s="76"/>
      <c r="AB26" s="76"/>
      <c r="AC26" s="76"/>
      <c r="AD26" s="76"/>
      <c r="AE26" s="77"/>
      <c r="AF26" s="81"/>
      <c r="AG26" s="87"/>
      <c r="AH26" s="81"/>
      <c r="AI26" s="81"/>
      <c r="AJ26" s="81"/>
      <c r="AK26" s="81"/>
      <c r="AL26" s="81"/>
      <c r="AM26" s="81"/>
    </row>
    <row r="32" spans="1:39" x14ac:dyDescent="0.3">
      <c r="E32" s="95"/>
    </row>
  </sheetData>
  <mergeCells count="6">
    <mergeCell ref="AG19:AM19"/>
    <mergeCell ref="L19:V19"/>
    <mergeCell ref="W19:AE19"/>
    <mergeCell ref="A1:U1"/>
    <mergeCell ref="A2:U2"/>
    <mergeCell ref="A19:J19"/>
  </mergeCells>
  <pageMargins left="0.7" right="0.7" top="0.75" bottom="0.75" header="0.3" footer="0.3"/>
  <pageSetup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17-4 year history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Brundige, Gary</dc:creator>
  <cp:lastModifiedBy>Smith, Brooke</cp:lastModifiedBy>
  <cp:lastPrinted>2021-03-25T18:56:44Z</cp:lastPrinted>
  <dcterms:created xsi:type="dcterms:W3CDTF">2015-12-07T15:22:10Z</dcterms:created>
  <dcterms:modified xsi:type="dcterms:W3CDTF">2021-03-25T18:58:16Z</dcterms:modified>
</cp:coreProperties>
</file>